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80483\Downloads\"/>
    </mc:Choice>
  </mc:AlternateContent>
  <xr:revisionPtr revIDLastSave="0" documentId="8_{DF49773C-B25D-4C57-9C29-ACF22EF421C5}" xr6:coauthVersionLast="47" xr6:coauthVersionMax="47" xr10:uidLastSave="{00000000-0000-0000-0000-000000000000}"/>
  <bookViews>
    <workbookView xWindow="-120" yWindow="-120" windowWidth="21840" windowHeight="13140" xr2:uid="{0F313092-A13B-4E68-A06A-1F1F5B3ABF7A}"/>
  </bookViews>
  <sheets>
    <sheet name="Water" sheetId="1" r:id="rId1"/>
    <sheet name="Wastewater" sheetId="2" r:id="rId2"/>
  </sheets>
  <calcPr calcId="191028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2" l="1"/>
  <c r="D65" i="2"/>
  <c r="E64" i="2"/>
  <c r="E67" i="2" s="1"/>
  <c r="E78" i="2" s="1"/>
  <c r="D64" i="2"/>
  <c r="D67" i="2" s="1"/>
  <c r="D78" i="2" s="1"/>
  <c r="H17" i="2"/>
  <c r="H27" i="2" s="1"/>
  <c r="G17" i="2"/>
  <c r="G27" i="2" s="1"/>
  <c r="G64" i="2" s="1"/>
  <c r="H25" i="1"/>
  <c r="G25" i="1"/>
  <c r="G28" i="1" s="1"/>
  <c r="H15" i="1"/>
  <c r="G15" i="1"/>
  <c r="H52" i="2"/>
  <c r="G52" i="2"/>
  <c r="G65" i="2" s="1"/>
  <c r="H28" i="1"/>
  <c r="I79" i="2"/>
  <c r="H65" i="2" l="1"/>
  <c r="H64" i="2"/>
  <c r="G67" i="2"/>
  <c r="H67" i="2" l="1"/>
  <c r="G78" i="2"/>
  <c r="G80" i="2" s="1"/>
  <c r="H78" i="2" l="1"/>
  <c r="H80" i="2" s="1"/>
  <c r="I78" i="2" l="1"/>
  <c r="I80" i="2" s="1"/>
</calcChain>
</file>

<file path=xl/sharedStrings.xml><?xml version="1.0" encoding="utf-8"?>
<sst xmlns="http://schemas.openxmlformats.org/spreadsheetml/2006/main" count="103" uniqueCount="59">
  <si>
    <t xml:space="preserve">PROJECTED WATER RECEIPTS </t>
  </si>
  <si>
    <t>(in thousands of dollars)</t>
  </si>
  <si>
    <t>LINE</t>
  </si>
  <si>
    <t>Existing Rates</t>
  </si>
  <si>
    <t>Proposed Rates</t>
  </si>
  <si>
    <t>NO.</t>
  </si>
  <si>
    <t>DESCRIPTION</t>
  </si>
  <si>
    <t>Water System ($000s)</t>
  </si>
  <si>
    <t>Residential</t>
  </si>
  <si>
    <t>Senior Citizens</t>
  </si>
  <si>
    <t>Commercial</t>
  </si>
  <si>
    <t>Industrial</t>
  </si>
  <si>
    <t>Public Utilities</t>
  </si>
  <si>
    <t>Subtotal General Customers</t>
  </si>
  <si>
    <t>Housing Authority</t>
  </si>
  <si>
    <t>Charities and Schools</t>
  </si>
  <si>
    <t>Hospitals and Universities</t>
  </si>
  <si>
    <t>Hand Billed</t>
  </si>
  <si>
    <t>Scheduled (Flat Rate)</t>
  </si>
  <si>
    <t>Fire Protection</t>
  </si>
  <si>
    <t>Private</t>
  </si>
  <si>
    <t>Public</t>
  </si>
  <si>
    <t>Subtotal Retail Customers</t>
  </si>
  <si>
    <t>Aqua Pennsylvania</t>
  </si>
  <si>
    <t>Total Water System Sales</t>
  </si>
  <si>
    <t>Note:</t>
  </si>
  <si>
    <t>PROJECTED WASTEWATER RECEIPTS</t>
  </si>
  <si>
    <t>Sanitary Sewer ($000s)</t>
  </si>
  <si>
    <t>Sewer Only</t>
  </si>
  <si>
    <t>Groundwater</t>
  </si>
  <si>
    <t>Hospitals and University</t>
  </si>
  <si>
    <t>Scheduled</t>
  </si>
  <si>
    <t>Fire Service</t>
  </si>
  <si>
    <t>Wholesale</t>
  </si>
  <si>
    <t>Surcharge</t>
  </si>
  <si>
    <t>Subtotal Sanitary Sewer Receipts</t>
  </si>
  <si>
    <t>Stormwater ($000s)</t>
  </si>
  <si>
    <t>Non Discount</t>
  </si>
  <si>
    <t>Discount: Senior, Education &amp; Charities</t>
  </si>
  <si>
    <t>Discount PHA</t>
  </si>
  <si>
    <t>Non Residential</t>
  </si>
  <si>
    <t>Condominium</t>
  </si>
  <si>
    <t>Discount: Elderly, Education &amp; Charities</t>
  </si>
  <si>
    <t>Total Stormwater Receipts</t>
  </si>
  <si>
    <t>Wastewater System ($000s)</t>
  </si>
  <si>
    <t>Sanitary Sewer Receipts</t>
  </si>
  <si>
    <t>Stormwater Receipts</t>
  </si>
  <si>
    <t>Total Wastewater Service Receipts</t>
  </si>
  <si>
    <t>Tables developed using Finplan25_26.xls model file and proposed rate schedules.</t>
  </si>
  <si>
    <t>Table C-1 (Line 3)</t>
  </si>
  <si>
    <t>Table C-1 (Line 10)</t>
  </si>
  <si>
    <t>Calculated based on Proposed Rates</t>
  </si>
  <si>
    <t xml:space="preserve">Table C-1 </t>
  </si>
  <si>
    <t>Total Water &amp; Wastewater Receipts ($000)</t>
  </si>
  <si>
    <t>Sources:</t>
  </si>
  <si>
    <t>Proposed Rate Base and TAPR Revenues - PWD_FinPlan25_26_ver1_PROOF.xlsm provided in response to PLUG-I-1-14</t>
  </si>
  <si>
    <t>For the Finplan model file revenue projections to include TAPR revenue, cell AQ2 on the Customer sheet (range name: Z_TAPSur) needs to be equal to 1</t>
  </si>
  <si>
    <t>The Water and Wastewater Receipts by customer type are summarized in Cells J140 to K267 on the Report Tables sheet of the Finplan model file.</t>
  </si>
  <si>
    <t>Existing Rate Base and TAPR Revenues - PWD_FinPlan25_26_ver1.xlsm provided in response to PA-I-2 and PLUG-I-1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</si>
</sst>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599D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9AD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AEFDC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6" fillId="0" borderId="0">
      <alignment horizontal="centerContinuous"/>
    </xf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center"/>
    </xf>
    <xf numFmtId="37" fontId="1" fillId="2" borderId="0" xfId="0" applyNumberFormat="1" applyFont="1" applyFill="1"/>
    <xf numFmtId="37" fontId="2" fillId="2" borderId="0" xfId="0" applyNumberFormat="1" applyFont="1" applyFill="1" applyAlignment="1">
      <alignment horizontal="centerContinuous"/>
    </xf>
    <xf numFmtId="37" fontId="4" fillId="3" borderId="0" xfId="1" applyNumberFormat="1" applyFont="1" applyFill="1" applyAlignment="1">
      <alignment horizontal="left" indent="1"/>
    </xf>
    <xf numFmtId="37" fontId="1" fillId="3" borderId="0" xfId="1" applyNumberFormat="1" applyFont="1" applyFill="1"/>
    <xf numFmtId="37" fontId="5" fillId="4" borderId="0" xfId="0" applyNumberFormat="1" applyFont="1" applyFill="1" applyAlignment="1">
      <alignment horizontal="center"/>
    </xf>
    <xf numFmtId="37" fontId="5" fillId="4" borderId="0" xfId="0" applyNumberFormat="1" applyFont="1" applyFill="1" applyAlignment="1">
      <alignment vertical="center"/>
    </xf>
    <xf numFmtId="41" fontId="5" fillId="4" borderId="0" xfId="0" applyNumberFormat="1" applyFont="1" applyFill="1"/>
    <xf numFmtId="37" fontId="4" fillId="4" borderId="0" xfId="0" applyNumberFormat="1" applyFont="1" applyFill="1" applyAlignment="1">
      <alignment horizontal="center"/>
    </xf>
    <xf numFmtId="37" fontId="4" fillId="4" borderId="0" xfId="0" applyNumberFormat="1" applyFont="1" applyFill="1" applyAlignment="1">
      <alignment horizontal="left" vertical="center" indent="1"/>
    </xf>
    <xf numFmtId="41" fontId="4" fillId="4" borderId="0" xfId="0" applyNumberFormat="1" applyFont="1" applyFill="1"/>
    <xf numFmtId="37" fontId="5" fillId="5" borderId="0" xfId="0" applyNumberFormat="1" applyFont="1" applyFill="1" applyAlignment="1">
      <alignment horizontal="center"/>
    </xf>
    <xf numFmtId="37" fontId="4" fillId="5" borderId="0" xfId="0" applyNumberFormat="1" applyFont="1" applyFill="1" applyAlignment="1">
      <alignment vertical="center"/>
    </xf>
    <xf numFmtId="41" fontId="5" fillId="5" borderId="0" xfId="0" applyNumberFormat="1" applyFont="1" applyFill="1"/>
    <xf numFmtId="37" fontId="5" fillId="4" borderId="0" xfId="0" applyNumberFormat="1" applyFont="1" applyFill="1" applyAlignment="1">
      <alignment horizontal="left" vertical="center" indent="1"/>
    </xf>
    <xf numFmtId="37" fontId="4" fillId="4" borderId="0" xfId="0" applyNumberFormat="1" applyFont="1" applyFill="1" applyAlignment="1">
      <alignment vertical="center"/>
    </xf>
    <xf numFmtId="0" fontId="7" fillId="6" borderId="0" xfId="2" applyFont="1" applyFill="1">
      <alignment horizontal="centerContinuous"/>
    </xf>
    <xf numFmtId="0" fontId="7" fillId="6" borderId="0" xfId="2" quotePrefix="1" applyFont="1" applyFill="1">
      <alignment horizontal="centerContinuous"/>
    </xf>
    <xf numFmtId="0" fontId="8" fillId="0" borderId="0" xfId="0" applyFont="1"/>
    <xf numFmtId="37" fontId="4" fillId="7" borderId="0" xfId="1" applyNumberFormat="1" applyFont="1" applyFill="1" applyAlignment="1">
      <alignment horizontal="left" indent="1"/>
    </xf>
    <xf numFmtId="37" fontId="4" fillId="7" borderId="0" xfId="1" applyNumberFormat="1" applyFont="1" applyFill="1"/>
    <xf numFmtId="42" fontId="5" fillId="4" borderId="0" xfId="0" applyNumberFormat="1" applyFont="1" applyFill="1"/>
    <xf numFmtId="42" fontId="4" fillId="4" borderId="0" xfId="0" applyNumberFormat="1" applyFont="1" applyFill="1"/>
    <xf numFmtId="0" fontId="8" fillId="8" borderId="0" xfId="0" applyFont="1" applyFill="1"/>
    <xf numFmtId="0" fontId="0" fillId="8" borderId="0" xfId="0" applyFill="1"/>
    <xf numFmtId="0" fontId="5" fillId="4" borderId="0" xfId="0" applyFont="1" applyFill="1"/>
    <xf numFmtId="37" fontId="9" fillId="7" borderId="0" xfId="1" applyNumberFormat="1" applyFont="1" applyFill="1"/>
    <xf numFmtId="37" fontId="5" fillId="9" borderId="0" xfId="1" applyNumberFormat="1" applyFont="1" applyFill="1" applyAlignment="1">
      <alignment horizontal="center"/>
    </xf>
    <xf numFmtId="37" fontId="4" fillId="9" borderId="0" xfId="1" applyNumberFormat="1" applyFont="1" applyFill="1" applyAlignment="1">
      <alignment horizontal="left"/>
    </xf>
    <xf numFmtId="0" fontId="10" fillId="0" borderId="0" xfId="0" applyFont="1"/>
    <xf numFmtId="37" fontId="11" fillId="0" borderId="0" xfId="0" applyNumberFormat="1" applyFont="1"/>
    <xf numFmtId="42" fontId="0" fillId="0" borderId="0" xfId="0" applyNumberFormat="1"/>
    <xf numFmtId="41" fontId="0" fillId="0" borderId="0" xfId="0" applyNumberFormat="1"/>
    <xf numFmtId="16" fontId="0" fillId="0" borderId="0" xfId="0" applyNumberFormat="1"/>
    <xf numFmtId="164" fontId="0" fillId="0" borderId="0" xfId="3" applyNumberFormat="1" applyFont="1"/>
  </cellXfs>
  <cellStyles count="4">
    <cellStyle name="Normal" xfId="0" builtinId="0"/>
    <cellStyle name="Normal 371 2" xfId="1" xr:uid="{C9BECC70-E297-455E-9F10-A0813025C2EC}"/>
    <cellStyle name="Percent" xfId="3" builtinId="5"/>
    <cellStyle name="Titles" xfId="2" xr:uid="{52E90C01-C438-482E-8E92-64B1F7FA2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54AB-9EB2-4B83-A9C7-2EF770FF2020}">
  <sheetPr>
    <pageSetUpPr fitToPage="1"/>
  </sheetPr>
  <dimension ref="B2:V36"/>
  <sheetViews>
    <sheetView tabSelected="1" workbookViewId="0">
      <selection activeCell="C1" sqref="C1"/>
    </sheetView>
  </sheetViews>
  <sheetFormatPr defaultRowHeight="15" x14ac:dyDescent="0.25"/>
  <cols>
    <col min="3" max="3" width="30.28515625" bestFit="1" customWidth="1"/>
    <col min="4" max="5" width="11" bestFit="1" customWidth="1"/>
    <col min="6" max="6" width="3.7109375" customWidth="1"/>
    <col min="7" max="8" width="11" bestFit="1" customWidth="1"/>
    <col min="9" max="9" width="9.5703125" bestFit="1" customWidth="1"/>
  </cols>
  <sheetData>
    <row r="2" spans="2:22" ht="18" x14ac:dyDescent="0.25">
      <c r="B2" s="17" t="s">
        <v>0</v>
      </c>
      <c r="C2" s="17"/>
      <c r="D2" s="17"/>
      <c r="E2" s="17"/>
      <c r="F2" s="17"/>
      <c r="G2" s="17"/>
      <c r="H2" s="17"/>
    </row>
    <row r="3" spans="2:22" ht="18" x14ac:dyDescent="0.25">
      <c r="B3" s="18" t="s">
        <v>1</v>
      </c>
      <c r="C3" s="18"/>
      <c r="D3" s="18"/>
      <c r="E3" s="18"/>
      <c r="F3" s="18"/>
      <c r="G3" s="18"/>
      <c r="H3" s="18"/>
    </row>
    <row r="4" spans="2:22" x14ac:dyDescent="0.25">
      <c r="V4" s="34"/>
    </row>
    <row r="5" spans="2:22" ht="18" x14ac:dyDescent="0.4">
      <c r="B5" s="1"/>
      <c r="C5" s="2"/>
      <c r="D5" s="3"/>
      <c r="E5" s="3"/>
      <c r="F5" s="2"/>
      <c r="G5" s="3"/>
      <c r="H5" s="3"/>
      <c r="V5" s="34"/>
    </row>
    <row r="6" spans="2:22" ht="18" x14ac:dyDescent="0.4">
      <c r="B6" s="1" t="s">
        <v>2</v>
      </c>
      <c r="C6" s="2"/>
      <c r="D6" s="3" t="s">
        <v>3</v>
      </c>
      <c r="E6" s="3"/>
      <c r="F6" s="2"/>
      <c r="G6" s="3" t="s">
        <v>4</v>
      </c>
      <c r="H6" s="3"/>
    </row>
    <row r="7" spans="2:22" ht="15.75" x14ac:dyDescent="0.25">
      <c r="B7" s="1" t="s">
        <v>5</v>
      </c>
      <c r="C7" s="1" t="s">
        <v>6</v>
      </c>
      <c r="D7" s="1">
        <v>2026</v>
      </c>
      <c r="E7" s="1">
        <v>2027</v>
      </c>
      <c r="F7" s="1"/>
      <c r="G7" s="1">
        <v>2026</v>
      </c>
      <c r="H7" s="1">
        <v>2027</v>
      </c>
    </row>
    <row r="8" spans="2:22" ht="15.75" x14ac:dyDescent="0.25">
      <c r="B8" s="4" t="s">
        <v>7</v>
      </c>
      <c r="C8" s="5"/>
      <c r="D8" s="5"/>
      <c r="E8" s="5"/>
      <c r="F8" s="5"/>
      <c r="G8" s="5"/>
      <c r="H8" s="5"/>
    </row>
    <row r="9" spans="2:22" ht="15.75" x14ac:dyDescent="0.25">
      <c r="B9" s="6">
        <v>1</v>
      </c>
      <c r="C9" s="7" t="s">
        <v>8</v>
      </c>
      <c r="D9" s="22">
        <v>211796.52939890302</v>
      </c>
      <c r="E9" s="22">
        <v>209160.1314707952</v>
      </c>
      <c r="F9" s="7"/>
      <c r="G9" s="22">
        <v>232200.88878350495</v>
      </c>
      <c r="H9" s="22">
        <v>243116.83693160614</v>
      </c>
    </row>
    <row r="10" spans="2:22" ht="15.75" x14ac:dyDescent="0.25">
      <c r="B10" s="6">
        <v>2</v>
      </c>
      <c r="C10" s="7" t="s">
        <v>9</v>
      </c>
      <c r="D10" s="8">
        <v>6823.919698235648</v>
      </c>
      <c r="E10" s="8">
        <v>6805.3733169291154</v>
      </c>
      <c r="F10" s="8"/>
      <c r="G10" s="8">
        <v>7479.223073548339</v>
      </c>
      <c r="H10" s="8">
        <v>7902.1408029743561</v>
      </c>
    </row>
    <row r="11" spans="2:22" ht="15.75" x14ac:dyDescent="0.25">
      <c r="B11" s="6">
        <v>3</v>
      </c>
      <c r="C11" s="7" t="s">
        <v>10</v>
      </c>
      <c r="D11" s="8">
        <v>102449.21570352305</v>
      </c>
      <c r="E11" s="8">
        <v>103156.23384256434</v>
      </c>
      <c r="F11" s="8"/>
      <c r="G11" s="8">
        <v>112208.97718165189</v>
      </c>
      <c r="H11" s="8">
        <v>122268.81947967874</v>
      </c>
    </row>
    <row r="12" spans="2:22" ht="15.75" x14ac:dyDescent="0.25">
      <c r="B12" s="6">
        <v>4</v>
      </c>
      <c r="C12" s="7" t="s">
        <v>11</v>
      </c>
      <c r="D12" s="8">
        <v>4297.0928402138416</v>
      </c>
      <c r="E12" s="8">
        <v>4205.1118668815179</v>
      </c>
      <c r="F12" s="8"/>
      <c r="G12" s="8">
        <v>4704.9189398271292</v>
      </c>
      <c r="H12" s="8">
        <v>4995.1213297824497</v>
      </c>
    </row>
    <row r="13" spans="2:22" ht="15.75" x14ac:dyDescent="0.25">
      <c r="B13" s="6">
        <v>5</v>
      </c>
      <c r="C13" s="7" t="s">
        <v>12</v>
      </c>
      <c r="D13" s="8">
        <v>858.29777295738393</v>
      </c>
      <c r="E13" s="8">
        <v>897.42394305753112</v>
      </c>
      <c r="F13" s="8"/>
      <c r="G13" s="8">
        <v>943.51744935393208</v>
      </c>
      <c r="H13" s="8">
        <v>1070.1345580441134</v>
      </c>
    </row>
    <row r="14" spans="2:22" ht="2.25" customHeight="1" x14ac:dyDescent="0.25">
      <c r="B14" s="5"/>
      <c r="C14" s="5"/>
      <c r="D14" s="5"/>
      <c r="E14" s="5"/>
      <c r="F14" s="5"/>
      <c r="G14" s="5"/>
      <c r="H14" s="5"/>
    </row>
    <row r="15" spans="2:22" ht="15.75" x14ac:dyDescent="0.25">
      <c r="B15" s="9">
        <v>6</v>
      </c>
      <c r="C15" s="10" t="s">
        <v>13</v>
      </c>
      <c r="D15" s="11">
        <v>326225.05541383295</v>
      </c>
      <c r="E15" s="11">
        <v>324224.27444022766</v>
      </c>
      <c r="F15" s="11"/>
      <c r="G15" s="11">
        <f>SUM(G9:G13)</f>
        <v>357537.52542788628</v>
      </c>
      <c r="H15" s="11">
        <f>SUM(H9:H13)</f>
        <v>379353.05310208583</v>
      </c>
      <c r="J15" s="32"/>
      <c r="K15" s="32"/>
      <c r="M15" s="32"/>
      <c r="N15" s="32"/>
    </row>
    <row r="16" spans="2:22" ht="15.75" x14ac:dyDescent="0.25">
      <c r="B16" s="6">
        <v>7</v>
      </c>
      <c r="C16" s="7" t="s">
        <v>14</v>
      </c>
      <c r="D16" s="8">
        <v>8152.166038718412</v>
      </c>
      <c r="E16" s="8">
        <v>8208.5426747163237</v>
      </c>
      <c r="F16" s="8"/>
      <c r="G16" s="8">
        <v>8909.1016399100208</v>
      </c>
      <c r="H16" s="8">
        <v>9644.3263329969559</v>
      </c>
    </row>
    <row r="17" spans="2:14" ht="15.75" x14ac:dyDescent="0.25">
      <c r="B17" s="6">
        <v>8</v>
      </c>
      <c r="C17" s="7" t="s">
        <v>15</v>
      </c>
      <c r="D17" s="8">
        <v>6462.0810912235202</v>
      </c>
      <c r="E17" s="8">
        <v>6990.5228438928525</v>
      </c>
      <c r="F17" s="8"/>
      <c r="G17" s="8">
        <v>7088.9764022147419</v>
      </c>
      <c r="H17" s="8">
        <v>8302.1895533031566</v>
      </c>
    </row>
    <row r="18" spans="2:14" ht="15.75" x14ac:dyDescent="0.25">
      <c r="B18" s="6">
        <v>9</v>
      </c>
      <c r="C18" s="7" t="s">
        <v>16</v>
      </c>
      <c r="D18" s="8">
        <v>5432.8333422506785</v>
      </c>
      <c r="E18" s="8">
        <v>5857.4567762521465</v>
      </c>
      <c r="F18" s="8"/>
      <c r="G18" s="8">
        <v>5942.144389048156</v>
      </c>
      <c r="H18" s="8">
        <v>6782.0791884119881</v>
      </c>
    </row>
    <row r="19" spans="2:14" ht="15.75" x14ac:dyDescent="0.25">
      <c r="B19" s="6">
        <v>10</v>
      </c>
      <c r="C19" s="7" t="s">
        <v>17</v>
      </c>
      <c r="D19" s="8">
        <v>16466.793211319524</v>
      </c>
      <c r="E19" s="8">
        <v>15446.161151165052</v>
      </c>
      <c r="F19" s="8"/>
      <c r="G19" s="8">
        <v>17968.497771878207</v>
      </c>
      <c r="H19" s="8">
        <v>18412.834707013179</v>
      </c>
    </row>
    <row r="20" spans="2:14" ht="15.75" x14ac:dyDescent="0.25">
      <c r="B20" s="6">
        <v>11</v>
      </c>
      <c r="C20" s="7" t="s">
        <v>18</v>
      </c>
      <c r="D20" s="8">
        <v>1.3688417616666668</v>
      </c>
      <c r="E20" s="8">
        <v>1.1798463891666666</v>
      </c>
      <c r="F20" s="8"/>
      <c r="G20" s="8">
        <v>1.5019864103333336</v>
      </c>
      <c r="H20" s="8">
        <v>1.3700164740833334</v>
      </c>
    </row>
    <row r="21" spans="2:14" ht="15.75" x14ac:dyDescent="0.25">
      <c r="B21" s="12"/>
      <c r="C21" s="13" t="s">
        <v>19</v>
      </c>
      <c r="D21" s="14"/>
      <c r="E21" s="14"/>
      <c r="F21" s="14"/>
      <c r="G21" s="14"/>
      <c r="H21" s="14"/>
    </row>
    <row r="22" spans="2:14" ht="15.75" x14ac:dyDescent="0.25">
      <c r="B22" s="6">
        <v>12</v>
      </c>
      <c r="C22" s="7" t="s">
        <v>20</v>
      </c>
      <c r="D22" s="8">
        <v>5497.6028606536793</v>
      </c>
      <c r="E22" s="8">
        <v>5497.6028606536793</v>
      </c>
      <c r="F22" s="8"/>
      <c r="G22" s="8">
        <v>6473.3775460275629</v>
      </c>
      <c r="H22" s="8">
        <v>7583.9441762120396</v>
      </c>
    </row>
    <row r="23" spans="2:14" ht="15.75" x14ac:dyDescent="0.25">
      <c r="B23" s="6">
        <v>13</v>
      </c>
      <c r="C23" s="7" t="s">
        <v>21</v>
      </c>
      <c r="D23" s="8">
        <v>8248</v>
      </c>
      <c r="E23" s="8">
        <v>8248</v>
      </c>
      <c r="F23" s="8"/>
      <c r="G23" s="8">
        <v>10363</v>
      </c>
      <c r="H23" s="8">
        <v>13286</v>
      </c>
    </row>
    <row r="24" spans="2:14" ht="2.25" customHeight="1" x14ac:dyDescent="0.25">
      <c r="B24" s="5"/>
      <c r="C24" s="5"/>
      <c r="D24" s="5"/>
      <c r="E24" s="5"/>
      <c r="F24" s="5"/>
      <c r="G24" s="5"/>
      <c r="H24" s="5"/>
      <c r="J24" s="32"/>
    </row>
    <row r="25" spans="2:14" ht="15.75" x14ac:dyDescent="0.25">
      <c r="B25" s="9">
        <v>14</v>
      </c>
      <c r="C25" s="10" t="s">
        <v>22</v>
      </c>
      <c r="D25" s="11">
        <v>376485.90079976042</v>
      </c>
      <c r="E25" s="11">
        <v>374473.74059329682</v>
      </c>
      <c r="F25" s="11"/>
      <c r="G25" s="11">
        <f>SUM(G15:G24)</f>
        <v>414284.12516337528</v>
      </c>
      <c r="H25" s="11">
        <f>SUM(H15:H24)</f>
        <v>443365.79707649723</v>
      </c>
      <c r="J25" s="32"/>
      <c r="K25" s="32"/>
      <c r="M25" s="32"/>
      <c r="N25" s="32"/>
    </row>
    <row r="26" spans="2:14" ht="15.75" x14ac:dyDescent="0.25">
      <c r="B26" s="6">
        <v>15</v>
      </c>
      <c r="C26" s="7" t="s">
        <v>23</v>
      </c>
      <c r="D26" s="8">
        <v>4376.3495490000005</v>
      </c>
      <c r="E26" s="8">
        <v>4376.3495490000005</v>
      </c>
      <c r="F26" s="8"/>
      <c r="G26" s="8">
        <v>4980</v>
      </c>
      <c r="H26" s="8">
        <v>5554</v>
      </c>
    </row>
    <row r="27" spans="2:14" ht="2.25" customHeight="1" x14ac:dyDescent="0.25">
      <c r="B27" s="5"/>
      <c r="C27" s="5"/>
      <c r="D27" s="5"/>
      <c r="E27" s="5"/>
      <c r="F27" s="5"/>
      <c r="G27" s="5"/>
      <c r="H27" s="5"/>
    </row>
    <row r="28" spans="2:14" ht="15.75" x14ac:dyDescent="0.25">
      <c r="B28" s="9">
        <v>16</v>
      </c>
      <c r="C28" s="16" t="s">
        <v>24</v>
      </c>
      <c r="D28" s="23">
        <v>380862.2503487604</v>
      </c>
      <c r="E28" s="23">
        <v>378850.0901422968</v>
      </c>
      <c r="F28" s="16"/>
      <c r="G28" s="23">
        <f>+G25+G26</f>
        <v>419264.12516337528</v>
      </c>
      <c r="H28" s="23">
        <f>+H25+H26</f>
        <v>448919.79707649723</v>
      </c>
      <c r="I28" s="32"/>
      <c r="J28" s="33"/>
      <c r="K28" s="33"/>
      <c r="M28" s="33"/>
      <c r="N28" s="33"/>
    </row>
    <row r="32" spans="2:14" x14ac:dyDescent="0.25">
      <c r="B32" t="s">
        <v>54</v>
      </c>
      <c r="C32" t="s">
        <v>58</v>
      </c>
      <c r="G32" s="32"/>
    </row>
    <row r="33" spans="2:3" x14ac:dyDescent="0.25">
      <c r="C33" t="s">
        <v>55</v>
      </c>
    </row>
    <row r="35" spans="2:3" x14ac:dyDescent="0.25">
      <c r="B35" t="s">
        <v>25</v>
      </c>
      <c r="C35" t="s">
        <v>56</v>
      </c>
    </row>
    <row r="36" spans="2:3" x14ac:dyDescent="0.25">
      <c r="C36" t="s">
        <v>57</v>
      </c>
    </row>
  </sheetData>
  <pageMargins left="0.7" right="0.7" top="0.75" bottom="0.75" header="0.3" footer="0.3"/>
  <pageSetup scale="61" orientation="portrait" r:id="rId1"/>
  <headerFooter>
    <oddHeader>&amp;LPLUG-I-14</oddHeader>
    <oddFooter>&amp;L4/14/2025&amp;C&amp;P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62B3-1F21-45C1-A437-BB51C9855ADC}">
  <sheetPr>
    <pageSetUpPr fitToPage="1"/>
  </sheetPr>
  <dimension ref="B2:O86"/>
  <sheetViews>
    <sheetView topLeftCell="A69" workbookViewId="0">
      <selection activeCell="C82" sqref="C82"/>
    </sheetView>
  </sheetViews>
  <sheetFormatPr defaultRowHeight="15" x14ac:dyDescent="0.25"/>
  <cols>
    <col min="3" max="3" width="38.85546875" bestFit="1" customWidth="1"/>
    <col min="4" max="4" width="11.5703125" bestFit="1" customWidth="1"/>
    <col min="5" max="5" width="11" bestFit="1" customWidth="1"/>
    <col min="6" max="6" width="4.7109375" customWidth="1"/>
    <col min="7" max="7" width="12.140625" bestFit="1" customWidth="1"/>
    <col min="8" max="9" width="11" bestFit="1" customWidth="1"/>
    <col min="11" max="12" width="10.42578125" bestFit="1" customWidth="1"/>
  </cols>
  <sheetData>
    <row r="2" spans="2:8" ht="18" x14ac:dyDescent="0.25">
      <c r="B2" s="17" t="s">
        <v>26</v>
      </c>
      <c r="C2" s="17"/>
      <c r="D2" s="17"/>
      <c r="E2" s="17"/>
      <c r="F2" s="17"/>
      <c r="G2" s="17"/>
      <c r="H2" s="17"/>
    </row>
    <row r="3" spans="2:8" ht="18" x14ac:dyDescent="0.25">
      <c r="B3" s="18" t="s">
        <v>1</v>
      </c>
      <c r="C3" s="18"/>
      <c r="D3" s="18"/>
      <c r="E3" s="18"/>
      <c r="F3" s="18"/>
      <c r="G3" s="18"/>
      <c r="H3" s="18"/>
    </row>
    <row r="4" spans="2:8" x14ac:dyDescent="0.25">
      <c r="B4" s="19"/>
      <c r="C4" s="19"/>
      <c r="F4" s="19"/>
    </row>
    <row r="5" spans="2:8" ht="18" x14ac:dyDescent="0.4">
      <c r="B5" s="1"/>
      <c r="C5" s="2"/>
      <c r="D5" s="3"/>
      <c r="E5" s="3"/>
      <c r="F5" s="2"/>
      <c r="G5" s="3"/>
      <c r="H5" s="3"/>
    </row>
    <row r="6" spans="2:8" ht="18" x14ac:dyDescent="0.4">
      <c r="B6" s="1" t="s">
        <v>2</v>
      </c>
      <c r="C6" s="2"/>
      <c r="D6" s="3" t="s">
        <v>3</v>
      </c>
      <c r="E6" s="3"/>
      <c r="F6" s="2"/>
      <c r="G6" s="3" t="s">
        <v>4</v>
      </c>
      <c r="H6" s="3"/>
    </row>
    <row r="7" spans="2:8" ht="15.75" x14ac:dyDescent="0.25">
      <c r="B7" s="1" t="s">
        <v>5</v>
      </c>
      <c r="C7" s="1" t="s">
        <v>6</v>
      </c>
      <c r="D7" s="1">
        <v>2026</v>
      </c>
      <c r="E7" s="1">
        <v>2027</v>
      </c>
      <c r="F7" s="1"/>
      <c r="G7" s="1">
        <v>2026</v>
      </c>
      <c r="H7" s="1">
        <v>2027</v>
      </c>
    </row>
    <row r="8" spans="2:8" ht="15.75" x14ac:dyDescent="0.25">
      <c r="B8" s="20" t="s">
        <v>27</v>
      </c>
      <c r="C8" s="21"/>
      <c r="D8" s="21"/>
      <c r="E8" s="21"/>
      <c r="F8" s="21"/>
      <c r="G8" s="21"/>
      <c r="H8" s="21"/>
    </row>
    <row r="9" spans="2:8" ht="15.75" x14ac:dyDescent="0.25">
      <c r="B9" s="6">
        <v>1</v>
      </c>
      <c r="C9" s="7" t="s">
        <v>8</v>
      </c>
      <c r="D9" s="22">
        <v>166217.78062389221</v>
      </c>
      <c r="E9" s="22">
        <v>164634.93860673549</v>
      </c>
      <c r="F9" s="7"/>
      <c r="G9" s="22">
        <v>182838.99160879094</v>
      </c>
      <c r="H9" s="22">
        <v>195745.77154840974</v>
      </c>
    </row>
    <row r="10" spans="2:8" ht="15.75" x14ac:dyDescent="0.25">
      <c r="B10" s="6">
        <v>2</v>
      </c>
      <c r="C10" s="7" t="s">
        <v>9</v>
      </c>
      <c r="D10" s="8">
        <v>5454.6595598014255</v>
      </c>
      <c r="E10" s="8">
        <v>5449.487621611539</v>
      </c>
      <c r="F10" s="7"/>
      <c r="G10" s="8">
        <v>5991.4406317187959</v>
      </c>
      <c r="H10" s="8">
        <v>6468.1735948527521</v>
      </c>
    </row>
    <row r="11" spans="2:8" ht="15.75" x14ac:dyDescent="0.25">
      <c r="B11" s="6">
        <v>3</v>
      </c>
      <c r="C11" s="7" t="s">
        <v>10</v>
      </c>
      <c r="D11" s="8">
        <v>81359.241235028472</v>
      </c>
      <c r="E11" s="8">
        <v>81993.918738257795</v>
      </c>
      <c r="F11" s="7"/>
      <c r="G11" s="8">
        <v>90252.580944327201</v>
      </c>
      <c r="H11" s="8">
        <v>98517.213702474328</v>
      </c>
    </row>
    <row r="12" spans="2:8" ht="15.75" x14ac:dyDescent="0.25">
      <c r="B12" s="6">
        <v>4</v>
      </c>
      <c r="C12" s="7" t="s">
        <v>11</v>
      </c>
      <c r="D12" s="8">
        <v>3463.8655481763017</v>
      </c>
      <c r="E12" s="8">
        <v>3395.9620312262296</v>
      </c>
      <c r="F12" s="7"/>
      <c r="G12" s="8">
        <v>3843.6624761282746</v>
      </c>
      <c r="H12" s="8">
        <v>4081.7267115568852</v>
      </c>
    </row>
    <row r="13" spans="2:8" ht="15.75" x14ac:dyDescent="0.25">
      <c r="B13" s="6">
        <v>5</v>
      </c>
      <c r="C13" s="7" t="s">
        <v>12</v>
      </c>
      <c r="D13" s="8">
        <v>714.18382638714183</v>
      </c>
      <c r="E13" s="8">
        <v>745.16292506826801</v>
      </c>
      <c r="F13" s="7"/>
      <c r="G13" s="8">
        <v>790.66409149889455</v>
      </c>
      <c r="H13" s="8">
        <v>893.90566756167425</v>
      </c>
    </row>
    <row r="14" spans="2:8" ht="15.75" x14ac:dyDescent="0.25">
      <c r="B14" s="6">
        <v>6</v>
      </c>
      <c r="C14" s="7" t="s">
        <v>28</v>
      </c>
      <c r="D14" s="8">
        <v>2870.9238806699364</v>
      </c>
      <c r="E14" s="8">
        <v>2886.5141742641904</v>
      </c>
      <c r="F14" s="7"/>
      <c r="G14" s="8">
        <v>3197.7205234845901</v>
      </c>
      <c r="H14" s="8">
        <v>3483.9500892900583</v>
      </c>
    </row>
    <row r="15" spans="2:8" ht="15.75" x14ac:dyDescent="0.25">
      <c r="B15" s="6">
        <v>7</v>
      </c>
      <c r="C15" s="7" t="s">
        <v>29</v>
      </c>
      <c r="D15" s="8">
        <v>2927.7297520826669</v>
      </c>
      <c r="E15" s="8">
        <v>2939.3314002940006</v>
      </c>
      <c r="F15" s="7"/>
      <c r="G15" s="8">
        <v>3134.8097059236666</v>
      </c>
      <c r="H15" s="8">
        <v>3382.6402449627499</v>
      </c>
    </row>
    <row r="16" spans="2:8" ht="2.25" customHeight="1" x14ac:dyDescent="0.25">
      <c r="B16" s="21"/>
      <c r="C16" s="21"/>
      <c r="D16" s="21"/>
      <c r="E16" s="21"/>
      <c r="F16" s="21"/>
      <c r="G16" s="21"/>
      <c r="H16" s="21"/>
    </row>
    <row r="17" spans="2:15" ht="15.75" x14ac:dyDescent="0.25">
      <c r="B17" s="6">
        <v>8</v>
      </c>
      <c r="C17" s="10" t="s">
        <v>13</v>
      </c>
      <c r="D17" s="11">
        <v>263008.38442603813</v>
      </c>
      <c r="E17" s="11">
        <v>262045.31549745752</v>
      </c>
      <c r="F17" s="10"/>
      <c r="G17" s="11">
        <f>SUM(G9:G16)</f>
        <v>290049.86998187233</v>
      </c>
      <c r="H17" s="11">
        <f>SUM(H9:H16)</f>
        <v>312573.38155910821</v>
      </c>
      <c r="K17" s="32"/>
      <c r="L17" s="32"/>
      <c r="M17" s="32"/>
      <c r="N17" s="32"/>
      <c r="O17" s="32"/>
    </row>
    <row r="18" spans="2:15" ht="15.75" x14ac:dyDescent="0.25">
      <c r="B18" s="6">
        <v>9</v>
      </c>
      <c r="C18" s="7" t="s">
        <v>14</v>
      </c>
      <c r="D18" s="8">
        <v>6431.5745142533733</v>
      </c>
      <c r="E18" s="8">
        <v>6481.6172505396071</v>
      </c>
      <c r="F18" s="7"/>
      <c r="G18" s="8">
        <v>7130.1383461995665</v>
      </c>
      <c r="H18" s="8">
        <v>7780.6009895567249</v>
      </c>
    </row>
    <row r="19" spans="2:15" ht="15.75" x14ac:dyDescent="0.25">
      <c r="B19" s="6">
        <v>10</v>
      </c>
      <c r="C19" s="7" t="s">
        <v>15</v>
      </c>
      <c r="D19" s="8">
        <v>5147.3959720606372</v>
      </c>
      <c r="E19" s="8">
        <v>5545.3068479040576</v>
      </c>
      <c r="F19" s="7"/>
      <c r="G19" s="8">
        <v>5708.3160261260482</v>
      </c>
      <c r="H19" s="8">
        <v>6664.6070247704147</v>
      </c>
    </row>
    <row r="20" spans="2:15" ht="15.75" x14ac:dyDescent="0.25">
      <c r="B20" s="6">
        <v>11</v>
      </c>
      <c r="C20" s="7" t="s">
        <v>30</v>
      </c>
      <c r="D20" s="8">
        <v>3784.0844530348086</v>
      </c>
      <c r="E20" s="8">
        <v>4079.4512418911008</v>
      </c>
      <c r="F20" s="7"/>
      <c r="G20" s="8">
        <v>4215.9362934944102</v>
      </c>
      <c r="H20" s="8">
        <v>4924.7640029359791</v>
      </c>
    </row>
    <row r="21" spans="2:15" ht="15.75" x14ac:dyDescent="0.25">
      <c r="B21" s="6">
        <v>12</v>
      </c>
      <c r="C21" s="7" t="s">
        <v>17</v>
      </c>
      <c r="D21" s="8">
        <v>10484.092451584454</v>
      </c>
      <c r="E21" s="8">
        <v>9576.2124846324277</v>
      </c>
      <c r="F21" s="7"/>
      <c r="G21" s="8">
        <v>11652.845830545235</v>
      </c>
      <c r="H21" s="8">
        <v>11530.584700302144</v>
      </c>
    </row>
    <row r="22" spans="2:15" ht="15.75" x14ac:dyDescent="0.25">
      <c r="B22" s="6">
        <v>13</v>
      </c>
      <c r="C22" s="7" t="s">
        <v>31</v>
      </c>
      <c r="D22" s="8">
        <v>1.1634693310833333</v>
      </c>
      <c r="E22" s="8">
        <v>1.0377146233333334</v>
      </c>
      <c r="F22" s="7"/>
      <c r="G22" s="8">
        <v>1.1880575086666667</v>
      </c>
      <c r="H22" s="8">
        <v>1.1444101520416665</v>
      </c>
    </row>
    <row r="23" spans="2:15" ht="15.75" x14ac:dyDescent="0.25">
      <c r="B23" s="6">
        <v>14</v>
      </c>
      <c r="C23" s="7" t="s">
        <v>32</v>
      </c>
      <c r="D23" s="8">
        <v>63.395429999999998</v>
      </c>
      <c r="E23" s="8">
        <v>63.395429999999998</v>
      </c>
      <c r="F23" s="7"/>
      <c r="G23" s="8">
        <v>71.72150708333335</v>
      </c>
      <c r="H23" s="8">
        <v>77.518708750000002</v>
      </c>
    </row>
    <row r="24" spans="2:15" ht="15.75" x14ac:dyDescent="0.25">
      <c r="B24" s="6">
        <v>15</v>
      </c>
      <c r="C24" s="7" t="s">
        <v>33</v>
      </c>
      <c r="D24" s="8">
        <v>46849.367353313915</v>
      </c>
      <c r="E24" s="8">
        <v>46849.367353313915</v>
      </c>
      <c r="F24" s="7"/>
      <c r="G24" s="8">
        <v>51562.71570392482</v>
      </c>
      <c r="H24" s="8">
        <v>54121.10894184783</v>
      </c>
    </row>
    <row r="25" spans="2:15" ht="15.75" x14ac:dyDescent="0.25">
      <c r="B25" s="6">
        <v>16</v>
      </c>
      <c r="C25" s="7" t="s">
        <v>34</v>
      </c>
      <c r="D25" s="8">
        <v>7162</v>
      </c>
      <c r="E25" s="8">
        <v>7162</v>
      </c>
      <c r="F25" s="7"/>
      <c r="G25" s="8">
        <v>8033</v>
      </c>
      <c r="H25" s="8">
        <v>8506</v>
      </c>
    </row>
    <row r="26" spans="2:15" ht="2.25" customHeight="1" x14ac:dyDescent="0.25">
      <c r="B26" s="21"/>
      <c r="C26" s="21"/>
      <c r="D26" s="21"/>
      <c r="E26" s="21"/>
      <c r="F26" s="21"/>
      <c r="G26" s="21"/>
      <c r="H26" s="21"/>
    </row>
    <row r="27" spans="2:15" ht="15.75" x14ac:dyDescent="0.25">
      <c r="B27" s="6">
        <v>17</v>
      </c>
      <c r="C27" s="10" t="s">
        <v>35</v>
      </c>
      <c r="D27" s="23">
        <v>342931.45806961635</v>
      </c>
      <c r="E27" s="23">
        <v>341803.70382036187</v>
      </c>
      <c r="F27" s="10"/>
      <c r="G27" s="23">
        <f>SUM(G17:G26)</f>
        <v>378425.73174675443</v>
      </c>
      <c r="H27" s="23">
        <f>SUM(H17:H26)</f>
        <v>406179.71033742331</v>
      </c>
      <c r="K27" s="32"/>
      <c r="L27" s="32"/>
      <c r="N27" s="32"/>
      <c r="O27" s="32"/>
    </row>
    <row r="28" spans="2:15" ht="2.25" customHeight="1" x14ac:dyDescent="0.25">
      <c r="B28" s="24"/>
      <c r="C28" s="24"/>
      <c r="D28" s="25"/>
      <c r="E28" s="25"/>
      <c r="F28" s="24"/>
      <c r="G28" s="25"/>
      <c r="H28" s="25"/>
    </row>
    <row r="29" spans="2:15" ht="15.75" x14ac:dyDescent="0.25">
      <c r="B29" s="15"/>
      <c r="C29" s="7"/>
      <c r="D29" s="26"/>
      <c r="E29" s="26"/>
      <c r="F29" s="7"/>
      <c r="G29" s="8"/>
      <c r="H29" s="8"/>
    </row>
    <row r="30" spans="2:15" ht="15.75" x14ac:dyDescent="0.25">
      <c r="B30" s="15"/>
      <c r="C30" s="7"/>
      <c r="D30" s="26"/>
      <c r="E30" s="26"/>
      <c r="F30" s="7"/>
      <c r="G30" s="26"/>
      <c r="H30" s="26"/>
    </row>
    <row r="31" spans="2:15" ht="15.75" x14ac:dyDescent="0.25">
      <c r="B31" s="15"/>
      <c r="C31" s="7"/>
      <c r="D31" s="26"/>
      <c r="E31" s="26"/>
      <c r="F31" s="7"/>
      <c r="G31" s="26"/>
      <c r="H31" s="26"/>
    </row>
    <row r="32" spans="2:15" ht="18" x14ac:dyDescent="0.25">
      <c r="B32" s="17" t="s">
        <v>26</v>
      </c>
      <c r="C32" s="17"/>
      <c r="D32" s="17"/>
      <c r="E32" s="17"/>
      <c r="F32" s="17"/>
      <c r="G32" s="17"/>
      <c r="H32" s="17"/>
    </row>
    <row r="33" spans="2:8" ht="18" x14ac:dyDescent="0.25">
      <c r="B33" s="18" t="s">
        <v>1</v>
      </c>
      <c r="C33" s="18"/>
      <c r="D33" s="18"/>
      <c r="E33" s="18"/>
      <c r="F33" s="18"/>
      <c r="G33" s="18"/>
      <c r="H33" s="18"/>
    </row>
    <row r="34" spans="2:8" x14ac:dyDescent="0.25">
      <c r="B34" s="19"/>
      <c r="C34" s="19"/>
      <c r="F34" s="19"/>
    </row>
    <row r="35" spans="2:8" ht="18" x14ac:dyDescent="0.4">
      <c r="B35" s="1"/>
      <c r="C35" s="2"/>
      <c r="D35" s="3"/>
      <c r="E35" s="3"/>
      <c r="F35" s="2"/>
      <c r="G35" s="3"/>
      <c r="H35" s="3"/>
    </row>
    <row r="36" spans="2:8" ht="18" x14ac:dyDescent="0.4">
      <c r="B36" s="1" t="s">
        <v>2</v>
      </c>
      <c r="C36" s="2"/>
      <c r="D36" s="3" t="s">
        <v>3</v>
      </c>
      <c r="E36" s="3"/>
      <c r="F36" s="2"/>
      <c r="G36" s="3" t="s">
        <v>4</v>
      </c>
      <c r="H36" s="3"/>
    </row>
    <row r="37" spans="2:8" ht="15.75" x14ac:dyDescent="0.25">
      <c r="B37" s="1" t="s">
        <v>5</v>
      </c>
      <c r="C37" s="1" t="s">
        <v>6</v>
      </c>
      <c r="D37" s="1">
        <v>2026</v>
      </c>
      <c r="E37" s="1">
        <v>2027</v>
      </c>
      <c r="F37" s="1"/>
      <c r="G37" s="1">
        <v>2026</v>
      </c>
      <c r="H37" s="1">
        <v>2027</v>
      </c>
    </row>
    <row r="38" spans="2:8" ht="15.75" x14ac:dyDescent="0.25">
      <c r="B38" s="20" t="s">
        <v>36</v>
      </c>
      <c r="C38" s="27"/>
      <c r="D38" s="27"/>
      <c r="E38" s="27"/>
      <c r="F38" s="27"/>
      <c r="G38" s="27"/>
      <c r="H38" s="27"/>
    </row>
    <row r="39" spans="2:8" ht="15.75" x14ac:dyDescent="0.25">
      <c r="B39" s="28"/>
      <c r="C39" s="29" t="s">
        <v>8</v>
      </c>
      <c r="D39" s="28"/>
      <c r="E39" s="28"/>
      <c r="F39" s="29"/>
      <c r="G39" s="28"/>
      <c r="H39" s="28"/>
    </row>
    <row r="40" spans="2:8" ht="15.75" x14ac:dyDescent="0.25">
      <c r="B40" s="6">
        <v>1</v>
      </c>
      <c r="C40" s="7" t="s">
        <v>37</v>
      </c>
      <c r="D40" s="22">
        <v>103479.370851386</v>
      </c>
      <c r="E40" s="22">
        <v>103896.451264002</v>
      </c>
      <c r="F40" s="7"/>
      <c r="G40" s="22">
        <v>106887.28368181351</v>
      </c>
      <c r="H40" s="22">
        <v>116001.50730516153</v>
      </c>
    </row>
    <row r="41" spans="2:8" ht="15.75" x14ac:dyDescent="0.25">
      <c r="B41" s="6">
        <v>2</v>
      </c>
      <c r="C41" s="7" t="s">
        <v>38</v>
      </c>
      <c r="D41" s="8">
        <v>3889.6332532792503</v>
      </c>
      <c r="E41" s="8">
        <v>3904.9997646645006</v>
      </c>
      <c r="F41" s="7"/>
      <c r="G41" s="8">
        <v>4017.859058142375</v>
      </c>
      <c r="H41" s="8">
        <v>4360.4842483740003</v>
      </c>
    </row>
    <row r="42" spans="2:8" ht="15.75" x14ac:dyDescent="0.25">
      <c r="B42" s="6">
        <v>3</v>
      </c>
      <c r="C42" s="7" t="s">
        <v>39</v>
      </c>
      <c r="D42" s="8">
        <v>828.13339894450007</v>
      </c>
      <c r="E42" s="8">
        <v>831.54827987140015</v>
      </c>
      <c r="F42" s="7"/>
      <c r="G42" s="8">
        <v>855.40447534875011</v>
      </c>
      <c r="H42" s="8">
        <v>928.30067694260003</v>
      </c>
    </row>
    <row r="43" spans="2:8" ht="15.75" x14ac:dyDescent="0.25">
      <c r="B43" s="28"/>
      <c r="C43" s="29" t="s">
        <v>40</v>
      </c>
      <c r="D43" s="28"/>
      <c r="E43" s="28"/>
      <c r="F43" s="29"/>
      <c r="G43" s="28"/>
      <c r="H43" s="28"/>
    </row>
    <row r="44" spans="2:8" ht="15.75" x14ac:dyDescent="0.25">
      <c r="B44" s="6">
        <v>4</v>
      </c>
      <c r="C44" s="7" t="s">
        <v>37</v>
      </c>
      <c r="D44" s="8">
        <v>95422.20812367239</v>
      </c>
      <c r="E44" s="8">
        <v>95072.004950029645</v>
      </c>
      <c r="F44" s="7"/>
      <c r="G44" s="8">
        <v>98155.70614585685</v>
      </c>
      <c r="H44" s="8">
        <v>105637.72918200427</v>
      </c>
    </row>
    <row r="45" spans="2:8" ht="15.75" x14ac:dyDescent="0.25">
      <c r="B45" s="6">
        <v>5</v>
      </c>
      <c r="C45" s="7" t="s">
        <v>38</v>
      </c>
      <c r="D45" s="8">
        <v>8090.5167969250115</v>
      </c>
      <c r="E45" s="8">
        <v>8089.2132546569419</v>
      </c>
      <c r="F45" s="7"/>
      <c r="G45" s="8">
        <v>8317.7206676450041</v>
      </c>
      <c r="H45" s="8">
        <v>8984.5185601430439</v>
      </c>
    </row>
    <row r="46" spans="2:8" ht="15.75" x14ac:dyDescent="0.25">
      <c r="B46" s="6">
        <v>6</v>
      </c>
      <c r="C46" s="7" t="s">
        <v>39</v>
      </c>
      <c r="D46" s="8">
        <v>1520.1286359457945</v>
      </c>
      <c r="E46" s="8">
        <v>1527.1989851297124</v>
      </c>
      <c r="F46" s="7"/>
      <c r="G46" s="8">
        <v>1564.5843461758989</v>
      </c>
      <c r="H46" s="8">
        <v>1697.2802154974729</v>
      </c>
    </row>
    <row r="47" spans="2:8" ht="15.75" x14ac:dyDescent="0.25">
      <c r="B47" s="28"/>
      <c r="C47" s="29" t="s">
        <v>41</v>
      </c>
      <c r="D47" s="28"/>
      <c r="E47" s="28"/>
      <c r="F47" s="29"/>
      <c r="G47" s="28"/>
      <c r="H47" s="28"/>
    </row>
    <row r="48" spans="2:8" ht="15.75" x14ac:dyDescent="0.25">
      <c r="B48" s="6">
        <v>7</v>
      </c>
      <c r="C48" s="7" t="s">
        <v>37</v>
      </c>
      <c r="D48" s="8">
        <v>3854.1683615861803</v>
      </c>
      <c r="E48" s="8">
        <v>3839.4980000323153</v>
      </c>
      <c r="F48" s="7"/>
      <c r="G48" s="8">
        <v>3962.402488968396</v>
      </c>
      <c r="H48" s="8">
        <v>4263.2474804226213</v>
      </c>
    </row>
    <row r="49" spans="2:15" ht="15.75" x14ac:dyDescent="0.25">
      <c r="B49" s="6">
        <v>8</v>
      </c>
      <c r="C49" s="7" t="s">
        <v>42</v>
      </c>
      <c r="D49" s="8">
        <v>115.17948585198964</v>
      </c>
      <c r="E49" s="8">
        <v>114.59444786220141</v>
      </c>
      <c r="F49" s="7"/>
      <c r="G49" s="8">
        <v>118.65945051467106</v>
      </c>
      <c r="H49" s="8">
        <v>127.49005098285438</v>
      </c>
    </row>
    <row r="50" spans="2:15" ht="15.75" x14ac:dyDescent="0.25">
      <c r="B50" s="6">
        <v>9</v>
      </c>
      <c r="C50" s="7" t="s">
        <v>39</v>
      </c>
      <c r="D50" s="8">
        <v>1.0552910213471203</v>
      </c>
      <c r="E50" s="8">
        <v>1.0596879043977201</v>
      </c>
      <c r="F50" s="7"/>
      <c r="G50" s="8">
        <v>1.0912985363153702</v>
      </c>
      <c r="H50" s="8">
        <v>1.19385526032545</v>
      </c>
    </row>
    <row r="51" spans="2:15" ht="2.25" customHeight="1" x14ac:dyDescent="0.25">
      <c r="B51" s="27"/>
      <c r="C51" s="27"/>
      <c r="D51" s="27"/>
      <c r="E51" s="27"/>
      <c r="F51" s="27"/>
      <c r="G51" s="27"/>
      <c r="H51" s="27"/>
    </row>
    <row r="52" spans="2:15" ht="15.75" x14ac:dyDescent="0.25">
      <c r="B52" s="9">
        <v>10</v>
      </c>
      <c r="C52" s="16" t="s">
        <v>43</v>
      </c>
      <c r="D52" s="23">
        <v>217200.39419861246</v>
      </c>
      <c r="E52" s="23">
        <v>217276.56863415311</v>
      </c>
      <c r="F52" s="16"/>
      <c r="G52" s="23">
        <f>SUM(G40:G51)</f>
        <v>223880.7116130018</v>
      </c>
      <c r="H52" s="23">
        <f>SUM(H40:H51)</f>
        <v>242001.75157478874</v>
      </c>
    </row>
    <row r="53" spans="2:15" ht="2.25" customHeight="1" x14ac:dyDescent="0.25">
      <c r="B53" s="24"/>
      <c r="C53" s="24"/>
      <c r="D53" s="25"/>
      <c r="E53" s="25"/>
      <c r="F53" s="24"/>
      <c r="G53" s="25"/>
      <c r="H53" s="25"/>
    </row>
    <row r="57" spans="2:15" ht="18" x14ac:dyDescent="0.25">
      <c r="B57" s="17" t="s">
        <v>26</v>
      </c>
      <c r="C57" s="17"/>
      <c r="D57" s="17"/>
      <c r="E57" s="17"/>
      <c r="F57" s="17"/>
      <c r="G57" s="17"/>
      <c r="H57" s="17"/>
    </row>
    <row r="58" spans="2:15" ht="18" x14ac:dyDescent="0.25">
      <c r="B58" s="18" t="s">
        <v>1</v>
      </c>
      <c r="C58" s="18"/>
      <c r="D58" s="18"/>
      <c r="E58" s="18"/>
      <c r="F58" s="18"/>
      <c r="G58" s="18"/>
      <c r="H58" s="18"/>
    </row>
    <row r="59" spans="2:15" ht="15.75" x14ac:dyDescent="0.25">
      <c r="B59" s="30"/>
      <c r="C59" s="31"/>
      <c r="D59" s="31"/>
      <c r="E59" s="31"/>
    </row>
    <row r="60" spans="2:15" ht="18" x14ac:dyDescent="0.4">
      <c r="B60" s="1" t="s">
        <v>2</v>
      </c>
      <c r="C60" s="2"/>
      <c r="D60" s="3"/>
      <c r="E60" s="3"/>
      <c r="F60" s="2"/>
      <c r="G60" s="3"/>
      <c r="H60" s="3"/>
    </row>
    <row r="61" spans="2:15" ht="18" x14ac:dyDescent="0.4">
      <c r="B61" s="1"/>
      <c r="C61" s="2"/>
      <c r="D61" s="3" t="s">
        <v>3</v>
      </c>
      <c r="E61" s="3"/>
      <c r="F61" s="2"/>
      <c r="G61" s="3" t="s">
        <v>4</v>
      </c>
      <c r="H61" s="3"/>
    </row>
    <row r="62" spans="2:15" ht="15.75" x14ac:dyDescent="0.25">
      <c r="B62" s="1" t="s">
        <v>5</v>
      </c>
      <c r="C62" s="1" t="s">
        <v>6</v>
      </c>
      <c r="D62" s="1">
        <v>2026</v>
      </c>
      <c r="E62" s="1">
        <v>2027</v>
      </c>
      <c r="F62" s="1"/>
      <c r="G62" s="1">
        <v>2026</v>
      </c>
      <c r="H62" s="1">
        <v>2027</v>
      </c>
    </row>
    <row r="63" spans="2:15" ht="15.75" x14ac:dyDescent="0.25">
      <c r="B63" s="20" t="s">
        <v>44</v>
      </c>
      <c r="C63" s="21"/>
      <c r="D63" s="21"/>
      <c r="E63" s="21"/>
      <c r="F63" s="21"/>
      <c r="G63" s="21"/>
      <c r="H63" s="21"/>
    </row>
    <row r="64" spans="2:15" ht="15.75" x14ac:dyDescent="0.25">
      <c r="B64" s="6">
        <v>1</v>
      </c>
      <c r="C64" s="7" t="s">
        <v>45</v>
      </c>
      <c r="D64" s="8">
        <f>+D27</f>
        <v>342931.45806961635</v>
      </c>
      <c r="E64" s="8">
        <f>+E27</f>
        <v>341803.70382036187</v>
      </c>
      <c r="F64" s="7"/>
      <c r="G64" s="8">
        <f>+G27</f>
        <v>378425.73174675443</v>
      </c>
      <c r="H64" s="8">
        <f>+H27</f>
        <v>406179.71033742331</v>
      </c>
      <c r="K64" s="32"/>
      <c r="L64" s="32"/>
      <c r="N64" s="32"/>
      <c r="O64" s="32"/>
    </row>
    <row r="65" spans="2:15" ht="15.75" x14ac:dyDescent="0.25">
      <c r="B65" s="6">
        <v>2</v>
      </c>
      <c r="C65" s="7" t="s">
        <v>46</v>
      </c>
      <c r="D65" s="8">
        <f>+D52</f>
        <v>217200.39419861246</v>
      </c>
      <c r="E65" s="8">
        <f>+E52</f>
        <v>217276.56863415311</v>
      </c>
      <c r="F65" s="7"/>
      <c r="G65" s="8">
        <f>+G52</f>
        <v>223880.7116130018</v>
      </c>
      <c r="H65" s="8">
        <f>+H52</f>
        <v>242001.75157478874</v>
      </c>
      <c r="K65" s="32"/>
      <c r="L65" s="32"/>
      <c r="N65" s="32"/>
      <c r="O65" s="32"/>
    </row>
    <row r="66" spans="2:15" ht="2.25" customHeight="1" x14ac:dyDescent="0.25">
      <c r="B66" s="27"/>
      <c r="C66" s="27"/>
      <c r="D66" s="27"/>
      <c r="E66" s="27"/>
      <c r="F66" s="27"/>
      <c r="G66" s="27"/>
      <c r="H66" s="27"/>
    </row>
    <row r="67" spans="2:15" ht="15.75" x14ac:dyDescent="0.25">
      <c r="B67" s="9">
        <v>3</v>
      </c>
      <c r="C67" s="16" t="s">
        <v>47</v>
      </c>
      <c r="D67" s="23">
        <f>+D64+D65</f>
        <v>560131.85226822877</v>
      </c>
      <c r="E67" s="23">
        <f>+E64+E65</f>
        <v>559080.27245451498</v>
      </c>
      <c r="G67" s="23">
        <f>+G64+G65</f>
        <v>602306.44335975626</v>
      </c>
      <c r="H67" s="23">
        <f>+H64+H65</f>
        <v>648181.46191221208</v>
      </c>
      <c r="K67" s="33"/>
      <c r="L67" s="33"/>
      <c r="N67" s="33"/>
      <c r="O67" s="33"/>
    </row>
    <row r="72" spans="2:15" x14ac:dyDescent="0.25">
      <c r="B72" t="s">
        <v>25</v>
      </c>
      <c r="C72" t="s">
        <v>48</v>
      </c>
    </row>
    <row r="74" spans="2:15" ht="18" x14ac:dyDescent="0.4">
      <c r="D74" s="3" t="s">
        <v>3</v>
      </c>
      <c r="E74" s="3"/>
      <c r="G74" s="3" t="s">
        <v>4</v>
      </c>
      <c r="H74" s="3"/>
    </row>
    <row r="75" spans="2:15" ht="18" x14ac:dyDescent="0.4">
      <c r="D75" s="3" t="s">
        <v>49</v>
      </c>
      <c r="E75" s="3"/>
      <c r="G75" s="3" t="s">
        <v>50</v>
      </c>
      <c r="H75" s="3"/>
    </row>
    <row r="76" spans="2:15" ht="15.75" x14ac:dyDescent="0.25">
      <c r="D76" s="1">
        <v>2026</v>
      </c>
      <c r="E76" s="1">
        <v>2027</v>
      </c>
      <c r="G76" s="1">
        <v>2026</v>
      </c>
      <c r="H76" s="1">
        <v>2027</v>
      </c>
    </row>
    <row r="77" spans="2:15" x14ac:dyDescent="0.25">
      <c r="C77" t="s">
        <v>53</v>
      </c>
    </row>
    <row r="78" spans="2:15" x14ac:dyDescent="0.25">
      <c r="C78" t="s">
        <v>51</v>
      </c>
      <c r="D78" s="32">
        <f>+D67+Water!D28</f>
        <v>940994.10261698917</v>
      </c>
      <c r="E78" s="32">
        <f>+E67+Water!E28</f>
        <v>937930.36259681173</v>
      </c>
      <c r="G78" s="32">
        <f>+G67+Water!G28</f>
        <v>1021570.5685231315</v>
      </c>
      <c r="H78" s="32">
        <f>+H67+Water!H28</f>
        <v>1097101.2589887092</v>
      </c>
      <c r="I78" s="32">
        <f>+G78+H78</f>
        <v>2118671.8275118405</v>
      </c>
    </row>
    <row r="79" spans="2:15" x14ac:dyDescent="0.25">
      <c r="C79" t="s">
        <v>52</v>
      </c>
      <c r="D79" s="32">
        <v>940994</v>
      </c>
      <c r="E79" s="32">
        <v>937930</v>
      </c>
      <c r="G79" s="32">
        <v>1023373</v>
      </c>
      <c r="H79" s="32">
        <v>1097224</v>
      </c>
      <c r="I79" s="32">
        <f>+G79+H79</f>
        <v>2120597</v>
      </c>
    </row>
    <row r="80" spans="2:15" x14ac:dyDescent="0.25">
      <c r="G80" s="35">
        <f>+G78/G79</f>
        <v>0.99823873457979795</v>
      </c>
      <c r="H80" s="35">
        <f>+H78/H79</f>
        <v>0.99988813495576945</v>
      </c>
      <c r="I80" s="35">
        <f>+I78/I79</f>
        <v>0.99909215542219498</v>
      </c>
    </row>
    <row r="82" spans="2:7" x14ac:dyDescent="0.25">
      <c r="B82" t="s">
        <v>54</v>
      </c>
      <c r="C82" t="s">
        <v>58</v>
      </c>
      <c r="G82" s="32"/>
    </row>
    <row r="83" spans="2:7" x14ac:dyDescent="0.25">
      <c r="C83" t="s">
        <v>55</v>
      </c>
    </row>
    <row r="85" spans="2:7" x14ac:dyDescent="0.25">
      <c r="B85" t="s">
        <v>25</v>
      </c>
      <c r="C85" t="s">
        <v>56</v>
      </c>
    </row>
    <row r="86" spans="2:7" x14ac:dyDescent="0.25">
      <c r="C86" t="s">
        <v>57</v>
      </c>
    </row>
  </sheetData>
  <pageMargins left="0.7" right="0.7" top="0.75" bottom="0.75" header="0.3" footer="0.3"/>
  <pageSetup scale="54" orientation="portrait" r:id="rId1"/>
  <headerFooter>
    <oddHeader>&amp;LPLUG-I-14</oddHeader>
    <oddFooter>&amp;L4/14/2025&amp;C&amp;P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Props1.xml><?xml version="1.0" encoding="utf-8"?>
<ds:datastoreItem xmlns:ds="http://schemas.openxmlformats.org/officeDocument/2006/customXml" ds:itemID="{D4A6D3B4-C0B9-442B-903C-C2A8323AD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75E876-09B0-46AB-A08E-54BAC11165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B0625-A5C2-4382-9960-1254AF1A0442}">
  <ds:schemaRefs>
    <ds:schemaRef ds:uri="http://schemas.microsoft.com/office/2006/metadata/properties"/>
    <ds:schemaRef ds:uri="http://schemas.microsoft.com/office/infopath/2007/PartnerControls"/>
    <ds:schemaRef ds:uri="74a816c8-2012-4a06-9eee-7fac2e12fc01"/>
    <ds:schemaRef ds:uri="1ecad1bf-37b2-4fe5-8d43-af4e731dea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</vt:lpstr>
      <vt:lpstr>Wastewater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 &amp; Veatch</dc:creator>
  <cp:keywords/>
  <dc:description/>
  <cp:lastModifiedBy>Merritt, Brian L.</cp:lastModifiedBy>
  <cp:revision/>
  <cp:lastPrinted>2025-04-14T15:28:28Z</cp:lastPrinted>
  <dcterms:created xsi:type="dcterms:W3CDTF">2021-03-02T01:49:01Z</dcterms:created>
  <dcterms:modified xsi:type="dcterms:W3CDTF">2025-04-17T12:28:58Z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MediaServiceImageTags">
    <vt:lpwstr/>
  </property>
</Properties>
</file>