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6 to FY 2027 Rate Proceeding/General Rate Proceeding Discovery/PA-SET-II/II-7 List of Loans/"/>
    </mc:Choice>
  </mc:AlternateContent>
  <xr:revisionPtr revIDLastSave="0" documentId="13_ncr:1_{4D412772-E6D0-49DB-AE2A-BD1181F363DE}" xr6:coauthVersionLast="47" xr6:coauthVersionMax="47" xr10:uidLastSave="{00000000-0000-0000-0000-000000000000}"/>
  <bookViews>
    <workbookView xWindow="28680" yWindow="-120" windowWidth="29040" windowHeight="15840" xr2:uid="{E93DA5C6-46DF-4919-B219-345BB43043E5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E10" i="1"/>
  <c r="F10" i="1"/>
  <c r="E23" i="1"/>
  <c r="D23" i="1"/>
  <c r="E22" i="1"/>
  <c r="D22" i="1"/>
  <c r="E24" i="1"/>
  <c r="D24" i="1"/>
  <c r="E20" i="1"/>
  <c r="D20" i="1"/>
  <c r="E19" i="1"/>
  <c r="D19" i="1"/>
  <c r="E21" i="1"/>
  <c r="D21" i="1"/>
  <c r="E18" i="1"/>
  <c r="D18" i="1"/>
  <c r="A18" i="1"/>
  <c r="E17" i="1"/>
  <c r="D17" i="1"/>
  <c r="A17" i="1"/>
  <c r="E30" i="1" l="1"/>
</calcChain>
</file>

<file path=xl/sharedStrings.xml><?xml version="1.0" encoding="utf-8"?>
<sst xmlns="http://schemas.openxmlformats.org/spreadsheetml/2006/main" count="64" uniqueCount="44">
  <si>
    <t xml:space="preserve">Title </t>
  </si>
  <si>
    <t>Application Amount</t>
  </si>
  <si>
    <t>Loan Amount</t>
  </si>
  <si>
    <t>Grant Amount</t>
  </si>
  <si>
    <t>Date of Closing</t>
  </si>
  <si>
    <t>Loan Term</t>
  </si>
  <si>
    <t>2025 Lead Line Replacement</t>
  </si>
  <si>
    <t>PennVest</t>
  </si>
  <si>
    <t>Scheduled 8/1/25</t>
  </si>
  <si>
    <t>20 years</t>
  </si>
  <si>
    <t>North Philly Lead Service Lines</t>
  </si>
  <si>
    <t>Congressional Appropriation</t>
  </si>
  <si>
    <t>South Philly lead Service Lines</t>
  </si>
  <si>
    <t>EPA WIIN lead service Line Program</t>
  </si>
  <si>
    <t>West Philly Lead Line Replacement</t>
  </si>
  <si>
    <t>Applied 2/5/25</t>
  </si>
  <si>
    <t>PA Set II - 8  - PennVest Loans</t>
  </si>
  <si>
    <t>Series</t>
  </si>
  <si>
    <t>Pennvest Loan#</t>
  </si>
  <si>
    <t>Torresdale</t>
  </si>
  <si>
    <t>Lawncrest</t>
  </si>
  <si>
    <t>2022 A</t>
  </si>
  <si>
    <t>Flat Rock Dam Manayunk Canal</t>
  </si>
  <si>
    <t>2022 B</t>
  </si>
  <si>
    <t xml:space="preserve">Linear Assets Drinking Water Line Replacement </t>
  </si>
  <si>
    <t>2022 D</t>
  </si>
  <si>
    <t>Pretreatment Facility</t>
  </si>
  <si>
    <t>2022 E</t>
  </si>
  <si>
    <t>GSI Packer Park</t>
  </si>
  <si>
    <t>2022 F</t>
  </si>
  <si>
    <t>GSI Saunders Park</t>
  </si>
  <si>
    <t>2023 A</t>
  </si>
  <si>
    <t>Baxter Clearwell Basin</t>
  </si>
  <si>
    <t>2024 A</t>
  </si>
  <si>
    <t>2024 Linear - Water</t>
  </si>
  <si>
    <t>2024 B</t>
  </si>
  <si>
    <t>2024 Linear - Sewer</t>
  </si>
  <si>
    <t>??</t>
  </si>
  <si>
    <t>Blower Replacement at SW</t>
  </si>
  <si>
    <t>Scheduled 5/7/25</t>
  </si>
  <si>
    <t>The applications were in 2024, but hasn't closed yet, so not sure if it should be on the list - They are on the quarterly TAP report</t>
  </si>
  <si>
    <t>East Park Booster Station</t>
  </si>
  <si>
    <t>Scheduled 2/4/26</t>
  </si>
  <si>
    <t>PA Set II - 4 and II-  7 - Lead Line Funding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</si>
</sst>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44" fontId="3" fillId="0" borderId="4" xfId="0" applyNumberFormat="1" applyFont="1" applyBorder="1"/>
    <xf numFmtId="0" fontId="3" fillId="0" borderId="0" xfId="0" applyFont="1"/>
    <xf numFmtId="17" fontId="3" fillId="0" borderId="5" xfId="0" applyNumberFormat="1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44" fontId="3" fillId="0" borderId="7" xfId="1" applyFont="1" applyBorder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/>
    <xf numFmtId="164" fontId="2" fillId="0" borderId="9" xfId="0" applyNumberFormat="1" applyFont="1" applyBorder="1"/>
    <xf numFmtId="44" fontId="3" fillId="0" borderId="0" xfId="1" applyFont="1"/>
    <xf numFmtId="14" fontId="3" fillId="0" borderId="4" xfId="0" applyNumberFormat="1" applyFont="1" applyBorder="1"/>
    <xf numFmtId="164" fontId="3" fillId="0" borderId="7" xfId="0" applyNumberFormat="1" applyFont="1" applyBorder="1" applyAlignment="1">
      <alignment horizontal="left"/>
    </xf>
    <xf numFmtId="44" fontId="3" fillId="0" borderId="9" xfId="0" applyNumberFormat="1" applyFont="1" applyBorder="1"/>
    <xf numFmtId="44" fontId="3" fillId="0" borderId="0" xfId="1" applyFont="1" applyBorder="1"/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44" fontId="3" fillId="0" borderId="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0" fontId="2" fillId="0" borderId="4" xfId="0" applyFont="1" applyBorder="1"/>
    <xf numFmtId="14" fontId="3" fillId="0" borderId="5" xfId="0" applyNumberFormat="1" applyFont="1" applyBorder="1"/>
    <xf numFmtId="14" fontId="3" fillId="0" borderId="12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Transactions%20and%20Transcripts\Penn%20Vest\PennVest_WaterDepartmentLoanTracking.xlsx" TargetMode="External"/><Relationship Id="rId1" Type="http://schemas.openxmlformats.org/officeDocument/2006/relationships/externalLinkPath" Target="/Transactions%20and%20Transcripts/Penn%20Vest/PennVest_WaterDepartmentLoanTrac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isbursement Summary"/>
      <sheetName val="Banking Reconciliation"/>
      <sheetName val="PO status"/>
      <sheetName val="Loan80199_Torresdale"/>
      <sheetName val="Loan72827_Lawncrest"/>
      <sheetName val="Loan71448_PTB"/>
      <sheetName val="Loan77103AE_PTB"/>
      <sheetName val="Loan71451_FlatRock"/>
      <sheetName val="Loan80201_Linear"/>
      <sheetName val="Loan78025_GSI Saunders Park"/>
      <sheetName val="Loan78024_GSI PackerPark"/>
      <sheetName val="Loan85223_Baxter CWB"/>
      <sheetName val="Loan80226 Water"/>
      <sheetName val="Loan71466 Sewer"/>
      <sheetName val="Loan71479 Blower Replacement"/>
      <sheetName val="Loan71482 Sidestream - SWWPCP"/>
      <sheetName val="Sheet1"/>
      <sheetName val="Sheet3"/>
    </sheetNames>
    <sheetDataSet>
      <sheetData sheetId="0"/>
      <sheetData sheetId="1"/>
      <sheetData sheetId="2"/>
      <sheetData sheetId="3"/>
      <sheetData sheetId="4">
        <row r="5">
          <cell r="C5" t="str">
            <v>2021 A</v>
          </cell>
        </row>
        <row r="7">
          <cell r="C7">
            <v>80199</v>
          </cell>
        </row>
        <row r="9">
          <cell r="C9">
            <v>80821155</v>
          </cell>
        </row>
      </sheetData>
      <sheetData sheetId="5">
        <row r="5">
          <cell r="C5" t="str">
            <v>2021 D</v>
          </cell>
        </row>
        <row r="7">
          <cell r="C7">
            <v>72827</v>
          </cell>
        </row>
        <row r="9">
          <cell r="C9">
            <v>5794470</v>
          </cell>
        </row>
      </sheetData>
      <sheetData sheetId="6">
        <row r="7">
          <cell r="C7">
            <v>71448</v>
          </cell>
        </row>
        <row r="9">
          <cell r="C9">
            <v>106929660</v>
          </cell>
        </row>
      </sheetData>
      <sheetData sheetId="7"/>
      <sheetData sheetId="8">
        <row r="7">
          <cell r="C7">
            <v>71451</v>
          </cell>
        </row>
        <row r="9">
          <cell r="C9">
            <v>16301250</v>
          </cell>
        </row>
      </sheetData>
      <sheetData sheetId="9">
        <row r="6">
          <cell r="C6">
            <v>80201</v>
          </cell>
        </row>
        <row r="8">
          <cell r="C8">
            <v>35861985</v>
          </cell>
        </row>
      </sheetData>
      <sheetData sheetId="10">
        <row r="6">
          <cell r="C6">
            <v>78025</v>
          </cell>
        </row>
        <row r="8">
          <cell r="C8">
            <v>7545605</v>
          </cell>
        </row>
      </sheetData>
      <sheetData sheetId="11">
        <row r="6">
          <cell r="C6">
            <v>78024</v>
          </cell>
        </row>
        <row r="8">
          <cell r="C8">
            <v>8221985</v>
          </cell>
        </row>
      </sheetData>
      <sheetData sheetId="12">
        <row r="6">
          <cell r="C6">
            <v>85223</v>
          </cell>
        </row>
        <row r="8">
          <cell r="C8">
            <v>110072475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36D6-2DB1-4558-A4A3-B1FF7526C74D}">
  <dimension ref="A1:I36"/>
  <sheetViews>
    <sheetView tabSelected="1" workbookViewId="0">
      <selection activeCell="D8" sqref="D8"/>
    </sheetView>
  </sheetViews>
  <sheetFormatPr defaultColWidth="9.26953125" defaultRowHeight="15.5" x14ac:dyDescent="0.35"/>
  <cols>
    <col min="1" max="1" width="11.7265625" style="9" customWidth="1"/>
    <col min="2" max="2" width="7.1796875" style="9" customWidth="1"/>
    <col min="3" max="3" width="31.81640625" style="9" customWidth="1"/>
    <col min="4" max="4" width="35.81640625" style="9" customWidth="1"/>
    <col min="5" max="5" width="27.1796875" style="9" customWidth="1"/>
    <col min="6" max="6" width="20.54296875" style="9" customWidth="1"/>
    <col min="7" max="7" width="19.7265625" style="9" customWidth="1"/>
    <col min="8" max="8" width="18.81640625" style="9" customWidth="1"/>
    <col min="9" max="9" width="10.1796875" style="9" customWidth="1"/>
    <col min="10" max="16384" width="9.26953125" style="9"/>
  </cols>
  <sheetData>
    <row r="1" spans="1:9" x14ac:dyDescent="0.35">
      <c r="D1"/>
      <c r="H1" s="18"/>
    </row>
    <row r="2" spans="1:9" x14ac:dyDescent="0.35">
      <c r="A2" s="16" t="s">
        <v>43</v>
      </c>
      <c r="D2"/>
      <c r="H2" s="18"/>
    </row>
    <row r="3" spans="1:9" ht="16" thickBot="1" x14ac:dyDescent="0.4">
      <c r="D3"/>
      <c r="H3" s="18"/>
    </row>
    <row r="4" spans="1:9" s="4" customFormat="1" ht="30" x14ac:dyDescent="0.35">
      <c r="A4" s="1"/>
      <c r="B4" s="23"/>
      <c r="C4" s="2" t="s">
        <v>0</v>
      </c>
      <c r="D4" s="2"/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</row>
    <row r="5" spans="1:9" x14ac:dyDescent="0.35">
      <c r="A5" s="19"/>
      <c r="B5" s="29">
        <v>1</v>
      </c>
      <c r="C5" s="6" t="s">
        <v>6</v>
      </c>
      <c r="D5" s="7" t="s">
        <v>7</v>
      </c>
      <c r="E5" s="8">
        <v>9975000</v>
      </c>
      <c r="F5" s="8">
        <v>5157375</v>
      </c>
      <c r="G5" s="8">
        <v>4817625</v>
      </c>
      <c r="H5" s="8" t="s">
        <v>8</v>
      </c>
      <c r="I5" s="8" t="s">
        <v>9</v>
      </c>
    </row>
    <row r="6" spans="1:9" x14ac:dyDescent="0.35">
      <c r="A6" s="19"/>
      <c r="B6" s="29">
        <v>2</v>
      </c>
      <c r="C6" s="6" t="s">
        <v>10</v>
      </c>
      <c r="D6" s="7" t="s">
        <v>11</v>
      </c>
      <c r="E6" s="8">
        <v>3757500</v>
      </c>
      <c r="F6" s="8"/>
      <c r="G6" s="8"/>
      <c r="H6" s="8"/>
      <c r="I6" s="8"/>
    </row>
    <row r="7" spans="1:9" x14ac:dyDescent="0.35">
      <c r="A7" s="19"/>
      <c r="B7" s="29">
        <v>3</v>
      </c>
      <c r="C7" s="6" t="s">
        <v>12</v>
      </c>
      <c r="D7" s="7" t="s">
        <v>13</v>
      </c>
      <c r="E7" s="8">
        <v>6600000</v>
      </c>
      <c r="F7" s="8"/>
      <c r="G7" s="8"/>
      <c r="H7" s="8"/>
      <c r="I7" s="8"/>
    </row>
    <row r="8" spans="1:9" x14ac:dyDescent="0.35">
      <c r="A8" s="29"/>
      <c r="B8" s="29">
        <v>4</v>
      </c>
      <c r="C8" s="6" t="s">
        <v>14</v>
      </c>
      <c r="D8" s="7" t="s">
        <v>7</v>
      </c>
      <c r="E8" s="8">
        <v>9975000</v>
      </c>
      <c r="F8" s="8"/>
      <c r="G8" s="6"/>
      <c r="H8" s="6" t="s">
        <v>15</v>
      </c>
      <c r="I8" s="8" t="s">
        <v>9</v>
      </c>
    </row>
    <row r="9" spans="1:9" x14ac:dyDescent="0.35">
      <c r="D9"/>
      <c r="E9" s="15"/>
      <c r="F9" s="15"/>
      <c r="I9" s="22"/>
    </row>
    <row r="10" spans="1:9" ht="16" thickBot="1" x14ac:dyDescent="0.4">
      <c r="E10" s="21">
        <f>SUM(E5:E8)</f>
        <v>30307500</v>
      </c>
      <c r="F10" s="21">
        <f>SUM(F5:F8)</f>
        <v>5157375</v>
      </c>
      <c r="G10" s="21">
        <f>SUM(G5:G8)</f>
        <v>4817625</v>
      </c>
    </row>
    <row r="11" spans="1:9" ht="16" thickTop="1" x14ac:dyDescent="0.35">
      <c r="H11"/>
    </row>
    <row r="13" spans="1:9" x14ac:dyDescent="0.35">
      <c r="A13" s="16" t="s">
        <v>16</v>
      </c>
    </row>
    <row r="15" spans="1:9" ht="16" thickBot="1" x14ac:dyDescent="0.4"/>
    <row r="16" spans="1:9" s="4" customFormat="1" x14ac:dyDescent="0.35">
      <c r="A16" s="1" t="s">
        <v>17</v>
      </c>
      <c r="B16" s="24"/>
      <c r="C16" s="2" t="s">
        <v>0</v>
      </c>
      <c r="D16" s="2" t="s">
        <v>18</v>
      </c>
      <c r="E16" s="2" t="s">
        <v>2</v>
      </c>
      <c r="F16" s="2" t="s">
        <v>4</v>
      </c>
      <c r="G16" s="3" t="s">
        <v>5</v>
      </c>
    </row>
    <row r="17" spans="1:8" x14ac:dyDescent="0.35">
      <c r="A17" s="5" t="str">
        <f>[1]Loan80199_Torresdale!$C$5</f>
        <v>2021 A</v>
      </c>
      <c r="B17" s="25">
        <v>1</v>
      </c>
      <c r="C17" s="6" t="s">
        <v>19</v>
      </c>
      <c r="D17" s="7">
        <f>[1]Loan80199_Torresdale!$C$7</f>
        <v>80199</v>
      </c>
      <c r="E17" s="8">
        <f>[1]Loan80199_Torresdale!$C$9</f>
        <v>80821155</v>
      </c>
      <c r="F17" s="19">
        <v>44237</v>
      </c>
      <c r="G17" s="26" t="s">
        <v>9</v>
      </c>
    </row>
    <row r="18" spans="1:8" x14ac:dyDescent="0.35">
      <c r="A18" s="5" t="str">
        <f>[1]Loan72827_Lawncrest!$C$5</f>
        <v>2021 D</v>
      </c>
      <c r="B18" s="25">
        <v>2</v>
      </c>
      <c r="C18" s="6" t="s">
        <v>20</v>
      </c>
      <c r="D18" s="7">
        <f>[1]Loan72827_Lawncrest!$C$7</f>
        <v>72827</v>
      </c>
      <c r="E18" s="8">
        <f>[1]Loan72827_Lawncrest!$C$9</f>
        <v>5794470</v>
      </c>
      <c r="F18" s="19">
        <v>44490</v>
      </c>
      <c r="G18" s="26" t="s">
        <v>9</v>
      </c>
    </row>
    <row r="19" spans="1:8" x14ac:dyDescent="0.35">
      <c r="A19" s="5" t="s">
        <v>21</v>
      </c>
      <c r="B19" s="25">
        <v>3</v>
      </c>
      <c r="C19" s="6" t="s">
        <v>22</v>
      </c>
      <c r="D19" s="7">
        <f>[1]Loan71451_FlatRock!$C$7</f>
        <v>71451</v>
      </c>
      <c r="E19" s="8">
        <f>[1]Loan71451_FlatRock!$C$9</f>
        <v>16301250</v>
      </c>
      <c r="F19" s="19">
        <v>44519</v>
      </c>
      <c r="G19" s="26" t="s">
        <v>9</v>
      </c>
    </row>
    <row r="20" spans="1:8" x14ac:dyDescent="0.35">
      <c r="A20" s="5" t="s">
        <v>23</v>
      </c>
      <c r="B20" s="25">
        <v>4</v>
      </c>
      <c r="C20" s="6" t="s">
        <v>24</v>
      </c>
      <c r="D20" s="7">
        <f>[1]Loan80201_Linear!$C$6</f>
        <v>80201</v>
      </c>
      <c r="E20" s="8">
        <f>[1]Loan80201_Linear!$C$8</f>
        <v>35861985</v>
      </c>
      <c r="F20" s="19">
        <v>44768</v>
      </c>
      <c r="G20" s="26" t="s">
        <v>9</v>
      </c>
    </row>
    <row r="21" spans="1:8" x14ac:dyDescent="0.35">
      <c r="A21" s="5" t="s">
        <v>25</v>
      </c>
      <c r="B21" s="25">
        <v>5</v>
      </c>
      <c r="C21" s="6" t="s">
        <v>26</v>
      </c>
      <c r="D21" s="7">
        <f>[1]Loan71448_PTB!$C$7</f>
        <v>71448</v>
      </c>
      <c r="E21" s="8">
        <f>[1]Loan71448_PTB!$C$9</f>
        <v>106929660</v>
      </c>
      <c r="F21" s="19">
        <v>44823</v>
      </c>
      <c r="G21" s="26" t="s">
        <v>9</v>
      </c>
    </row>
    <row r="22" spans="1:8" x14ac:dyDescent="0.35">
      <c r="A22" s="5" t="s">
        <v>27</v>
      </c>
      <c r="B22" s="25">
        <v>6</v>
      </c>
      <c r="C22" s="6" t="s">
        <v>28</v>
      </c>
      <c r="D22" s="7">
        <f>'[1]Loan78024_GSI PackerPark'!$C$6</f>
        <v>78024</v>
      </c>
      <c r="E22" s="8">
        <f>'[1]Loan78024_GSI PackerPark'!$C$8</f>
        <v>8221985</v>
      </c>
      <c r="F22" s="19">
        <v>44846</v>
      </c>
      <c r="G22" s="26" t="s">
        <v>9</v>
      </c>
    </row>
    <row r="23" spans="1:8" x14ac:dyDescent="0.35">
      <c r="A23" s="5" t="s">
        <v>29</v>
      </c>
      <c r="B23" s="25">
        <v>7</v>
      </c>
      <c r="C23" s="6" t="s">
        <v>30</v>
      </c>
      <c r="D23" s="7">
        <f>'[1]Loan78025_GSI Saunders Park'!$C$6</f>
        <v>78025</v>
      </c>
      <c r="E23" s="8">
        <f>'[1]Loan78025_GSI Saunders Park'!$C$8</f>
        <v>7545605</v>
      </c>
      <c r="F23" s="19">
        <v>44846</v>
      </c>
      <c r="G23" s="26" t="s">
        <v>9</v>
      </c>
    </row>
    <row r="24" spans="1:8" x14ac:dyDescent="0.35">
      <c r="A24" s="5" t="s">
        <v>31</v>
      </c>
      <c r="B24" s="25">
        <v>8</v>
      </c>
      <c r="C24" s="6" t="s">
        <v>32</v>
      </c>
      <c r="D24" s="7">
        <f>'[1]Loan85223_Baxter CWB'!$C$6</f>
        <v>85223</v>
      </c>
      <c r="E24" s="8">
        <f>'[1]Loan85223_Baxter CWB'!$C$8</f>
        <v>110072475</v>
      </c>
      <c r="F24" s="19">
        <v>45078</v>
      </c>
      <c r="G24" s="26" t="s">
        <v>9</v>
      </c>
    </row>
    <row r="25" spans="1:8" x14ac:dyDescent="0.35">
      <c r="A25" s="10" t="s">
        <v>33</v>
      </c>
      <c r="B25" s="25">
        <v>9</v>
      </c>
      <c r="C25" s="6" t="s">
        <v>34</v>
      </c>
      <c r="D25" s="7">
        <v>80226</v>
      </c>
      <c r="E25" s="8">
        <v>46472835.149999999</v>
      </c>
      <c r="F25" s="19">
        <v>45503</v>
      </c>
      <c r="G25" s="26" t="s">
        <v>9</v>
      </c>
    </row>
    <row r="26" spans="1:8" x14ac:dyDescent="0.35">
      <c r="A26" s="10" t="s">
        <v>35</v>
      </c>
      <c r="B26" s="25">
        <v>10</v>
      </c>
      <c r="C26" s="6" t="s">
        <v>36</v>
      </c>
      <c r="D26" s="7">
        <v>71466</v>
      </c>
      <c r="E26" s="8">
        <v>63296484.299999997</v>
      </c>
      <c r="F26" s="19">
        <v>45503</v>
      </c>
      <c r="G26" s="26" t="s">
        <v>9</v>
      </c>
    </row>
    <row r="27" spans="1:8" x14ac:dyDescent="0.35">
      <c r="A27" s="30" t="s">
        <v>37</v>
      </c>
      <c r="B27" s="25">
        <v>11</v>
      </c>
      <c r="C27" s="6" t="s">
        <v>38</v>
      </c>
      <c r="D27" s="7">
        <v>71479</v>
      </c>
      <c r="E27" s="8">
        <v>43893804</v>
      </c>
      <c r="F27" s="8" t="s">
        <v>39</v>
      </c>
      <c r="G27" s="26" t="s">
        <v>9</v>
      </c>
      <c r="H27" s="9" t="s">
        <v>40</v>
      </c>
    </row>
    <row r="28" spans="1:8" ht="16" thickBot="1" x14ac:dyDescent="0.4">
      <c r="A28" s="31" t="s">
        <v>37</v>
      </c>
      <c r="B28" s="27">
        <v>12</v>
      </c>
      <c r="C28" s="11" t="s">
        <v>41</v>
      </c>
      <c r="D28" s="12">
        <v>82403</v>
      </c>
      <c r="E28" s="13">
        <v>68775000</v>
      </c>
      <c r="F28" s="20" t="s">
        <v>42</v>
      </c>
      <c r="G28" s="28" t="s">
        <v>9</v>
      </c>
      <c r="H28" s="9" t="s">
        <v>40</v>
      </c>
    </row>
    <row r="29" spans="1:8" x14ac:dyDescent="0.35">
      <c r="D29" s="14"/>
      <c r="E29" s="15"/>
      <c r="F29" s="15"/>
      <c r="G29" s="15"/>
    </row>
    <row r="30" spans="1:8" s="16" customFormat="1" thickBot="1" x14ac:dyDescent="0.35">
      <c r="E30" s="17">
        <f>SUM(E17:E29)</f>
        <v>593986708.45000005</v>
      </c>
      <c r="F30" s="17"/>
      <c r="G30" s="17"/>
    </row>
    <row r="31" spans="1:8" ht="16" thickTop="1" x14ac:dyDescent="0.35">
      <c r="D31"/>
      <c r="H31" s="18"/>
    </row>
    <row r="32" spans="1:8" x14ac:dyDescent="0.35">
      <c r="H32"/>
    </row>
    <row r="33" spans="7:7" x14ac:dyDescent="0.35">
      <c r="G33"/>
    </row>
    <row r="34" spans="7:7" x14ac:dyDescent="0.35">
      <c r="G34"/>
    </row>
    <row r="35" spans="7:7" x14ac:dyDescent="0.35">
      <c r="G35"/>
    </row>
    <row r="36" spans="7:7" x14ac:dyDescent="0.35">
      <c r="G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6233E-44A6-4E68-B3DA-A68AF6EC44A5}">
  <ds:schemaRefs>
    <ds:schemaRef ds:uri="http://schemas.microsoft.com/office/2006/metadata/properties"/>
    <ds:schemaRef ds:uri="http://schemas.microsoft.com/office/infopath/2007/PartnerControls"/>
    <ds:schemaRef ds:uri="74a816c8-2012-4a06-9eee-7fac2e12fc01"/>
    <ds:schemaRef ds:uri="1ecad1bf-37b2-4fe5-8d43-af4e731dea56"/>
  </ds:schemaRefs>
</ds:datastoreItem>
</file>

<file path=customXml/itemProps2.xml><?xml version="1.0" encoding="utf-8"?>
<ds:datastoreItem xmlns:ds="http://schemas.openxmlformats.org/officeDocument/2006/customXml" ds:itemID="{3464241F-1881-4236-B7B8-EFAA0E64C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B4CD9C-D721-4F5F-83A9-8EB6AE4DF0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Rogalski</dc:creator>
  <cp:keywords/>
  <dc:description/>
  <cp:lastModifiedBy>Jagt, Dave A.</cp:lastModifiedBy>
  <cp:revision/>
  <dcterms:created xsi:type="dcterms:W3CDTF">2025-02-19T15:48:04Z</dcterms:created>
  <dcterms:modified xsi:type="dcterms:W3CDTF">2025-02-27T22:33:54Z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